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Sites\Alles was zählt\Excel-Sheets\"/>
    </mc:Choice>
  </mc:AlternateContent>
  <xr:revisionPtr revIDLastSave="0" documentId="13_ncr:1_{13E80E15-7B37-4D4F-A084-8B2B79F6BAD3}" xr6:coauthVersionLast="44" xr6:coauthVersionMax="44" xr10:uidLastSave="{00000000-0000-0000-0000-000000000000}"/>
  <bookViews>
    <workbookView xWindow="-108" yWindow="-108" windowWidth="23256" windowHeight="12576" activeTab="2" xr2:uid="{CD5B0708-792B-4906-BF03-281E868B26D0}"/>
  </bookViews>
  <sheets>
    <sheet name="GK 1" sheetId="1" r:id="rId1"/>
    <sheet name="GK2" sheetId="5" r:id="rId2"/>
    <sheet name="KP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 l="1"/>
  <c r="I8" i="5" s="1"/>
  <c r="I19" i="5" l="1"/>
  <c r="I18" i="5"/>
  <c r="I17" i="5"/>
  <c r="I16" i="5"/>
  <c r="I15" i="5"/>
  <c r="I7" i="5"/>
  <c r="I20" i="5"/>
  <c r="H10" i="2"/>
  <c r="I6" i="1"/>
  <c r="I8" i="1" l="1"/>
  <c r="H11" i="2" l="1"/>
  <c r="H12" i="2"/>
  <c r="I12" i="2" s="1"/>
  <c r="H28" i="2" s="1"/>
  <c r="H29" i="2" l="1"/>
  <c r="H27" i="2"/>
  <c r="H30" i="2"/>
  <c r="H13" i="2"/>
  <c r="I10" i="2"/>
  <c r="H20" i="2" s="1"/>
  <c r="I15" i="1"/>
  <c r="H19" i="2" l="1"/>
  <c r="H21" i="2"/>
  <c r="H22" i="2"/>
  <c r="I18" i="1"/>
  <c r="I7" i="1"/>
  <c r="I20" i="1"/>
  <c r="I19" i="1"/>
  <c r="I16" i="1"/>
  <c r="I17" i="1"/>
</calcChain>
</file>

<file path=xl/sharedStrings.xml><?xml version="1.0" encoding="utf-8"?>
<sst xmlns="http://schemas.openxmlformats.org/spreadsheetml/2006/main" count="113" uniqueCount="65">
  <si>
    <t>Aufgabe</t>
  </si>
  <si>
    <t>Anzahl der richtig gelösten Aufgaben</t>
  </si>
  <si>
    <t>Punkte</t>
  </si>
  <si>
    <t>Trage in der untenstehenden Tablle für alle Aufgaben die
erreichten Punkte ein.
Für jede Aufgabe kann nur 0 oder 1 Punkt vergeben werden.</t>
  </si>
  <si>
    <t>Hochrechnung für die Matura</t>
  </si>
  <si>
    <t>Anzahl Übungsaufgaben</t>
  </si>
  <si>
    <t>Auswertung der Übungsergebnisse</t>
  </si>
  <si>
    <t>Richtig gelöste Aufgaben in %</t>
  </si>
  <si>
    <t>Prozentanteil richtig gelöster
Aufgaben</t>
  </si>
  <si>
    <t>Wahrscheinlichkeit</t>
  </si>
  <si>
    <t>Bereich 1: [0% - 50%)</t>
  </si>
  <si>
    <t>Bereich 2: [50% - 60%)</t>
  </si>
  <si>
    <t>Bereich 3: [60%; 70%)</t>
  </si>
  <si>
    <t>Bereich 4: [70%; 80%)</t>
  </si>
  <si>
    <t>Bereich 5: [80%; 90%)</t>
  </si>
  <si>
    <t>Bereich 6: [90%; 100%]</t>
  </si>
  <si>
    <t>Die Gesamtzahl der Aufgaben eines Themenbereich werden in 6 Teilbereiche unterteilt (linke Spalte in der obigen Tabelle).
Aufgrund deiner Übungsergebnisse wird für jeden dieser 6 Teilbereiche eine Wahrscheinlichkeit berechnet. Diese Wahrscheinlichkeit sagt dir, wie groß die Chance ist, dass du den jeweiligen Teilbereich erreichen wirst.</t>
  </si>
  <si>
    <t>Grundkompetenz-
Aufgabe</t>
  </si>
  <si>
    <t>Leitfrage</t>
  </si>
  <si>
    <t>Trage in der untenstehenden Tabelle für alle Aufgaben die erreichten Punkte ein. Es ist jeweils eine eigene Spalte für die Grundkompetenzaufgabe und für die Leitfrage vorgesehen.</t>
  </si>
  <si>
    <t>Anzahl der Übungsaufgaben</t>
  </si>
  <si>
    <t>Richtig gelöste GK-Aufgaben in %:</t>
  </si>
  <si>
    <t>Richtig gelöste Leitfragen in %:</t>
  </si>
  <si>
    <t>Anzahl der richtig gelösten GK-Aufgaben:</t>
  </si>
  <si>
    <t>Anzahl der richtig gelösten Leitfragen:</t>
  </si>
  <si>
    <t>Bereich 1: [0% - 40%)</t>
  </si>
  <si>
    <t>Bereich 2: [40% - 60%)</t>
  </si>
  <si>
    <t>Bereich 2: [60% - 80%)</t>
  </si>
  <si>
    <t>Bereich 2: [80% - 100%]</t>
  </si>
  <si>
    <t>Grundkompetenzaufgaben</t>
  </si>
  <si>
    <t>Prozentanteil richtig gelöster Aufgaben</t>
  </si>
  <si>
    <t>Leitfragen</t>
  </si>
  <si>
    <t>WS01</t>
  </si>
  <si>
    <t>WS02</t>
  </si>
  <si>
    <t>WS03</t>
  </si>
  <si>
    <t>WS04</t>
  </si>
  <si>
    <t>WS05</t>
  </si>
  <si>
    <t>WS06</t>
  </si>
  <si>
    <t>WS07</t>
  </si>
  <si>
    <t>WS08</t>
  </si>
  <si>
    <t>WS09</t>
  </si>
  <si>
    <t>WS10</t>
  </si>
  <si>
    <t>WS11</t>
  </si>
  <si>
    <t>WS12</t>
  </si>
  <si>
    <t>WS13</t>
  </si>
  <si>
    <t>WS14</t>
  </si>
  <si>
    <t>WS15</t>
  </si>
  <si>
    <t>WS16</t>
  </si>
  <si>
    <t>WS17</t>
  </si>
  <si>
    <t>WS18</t>
  </si>
  <si>
    <t>WS19</t>
  </si>
  <si>
    <t>WS20</t>
  </si>
  <si>
    <t>WS21</t>
  </si>
  <si>
    <t>WS22</t>
  </si>
  <si>
    <t>WS23</t>
  </si>
  <si>
    <t>WS24</t>
  </si>
  <si>
    <t>WS25</t>
  </si>
  <si>
    <t>WS26</t>
  </si>
  <si>
    <t>WS27</t>
  </si>
  <si>
    <t>WS28</t>
  </si>
  <si>
    <t>WS29</t>
  </si>
  <si>
    <t>WS30</t>
  </si>
  <si>
    <t>Auswertung der Ergebnisse zum Thema Wahrscheinlichkeitsrechnung 2</t>
  </si>
  <si>
    <t>beschreibende Statistik</t>
  </si>
  <si>
    <t>schließende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</si>
</sst>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"/>
    <numFmt numFmtId="165" formatCode="0.000000"/>
    <numFmt numFmtId="166" formatCode="0.0%"/>
    <numFmt numFmtId="167" formatCode=";;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A47D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B5C39B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Protection="1"/>
    <xf numFmtId="0" fontId="7" fillId="0" borderId="0" xfId="0" applyFont="1" applyAlignment="1" applyProtection="1">
      <alignment horizontal="center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2" fillId="0" borderId="4" xfId="0" applyFont="1" applyBorder="1" applyProtection="1"/>
    <xf numFmtId="0" fontId="0" fillId="0" borderId="2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166" fontId="2" fillId="0" borderId="6" xfId="1" applyNumberFormat="1" applyFont="1" applyBorder="1" applyProtection="1"/>
    <xf numFmtId="167" fontId="0" fillId="0" borderId="0" xfId="1" applyNumberFormat="1" applyFont="1" applyProtection="1"/>
    <xf numFmtId="165" fontId="0" fillId="0" borderId="0" xfId="0" applyNumberFormat="1" applyProtection="1"/>
    <xf numFmtId="0" fontId="0" fillId="0" borderId="9" xfId="0" applyBorder="1" applyProtection="1"/>
    <xf numFmtId="166" fontId="10" fillId="0" borderId="9" xfId="1" applyNumberFormat="1" applyFont="1" applyBorder="1" applyProtection="1"/>
    <xf numFmtId="0" fontId="0" fillId="0" borderId="10" xfId="0" applyBorder="1" applyProtection="1"/>
    <xf numFmtId="10" fontId="11" fillId="0" borderId="10" xfId="1" applyNumberFormat="1" applyFont="1" applyBorder="1" applyProtection="1"/>
    <xf numFmtId="0" fontId="4" fillId="0" borderId="0" xfId="0" applyFont="1" applyBorder="1" applyAlignment="1" applyProtection="1"/>
    <xf numFmtId="10" fontId="12" fillId="0" borderId="10" xfId="1" applyNumberFormat="1" applyFont="1" applyBorder="1" applyProtection="1"/>
    <xf numFmtId="10" fontId="13" fillId="0" borderId="10" xfId="1" applyNumberFormat="1" applyFont="1" applyBorder="1" applyProtection="1"/>
    <xf numFmtId="10" fontId="14" fillId="0" borderId="10" xfId="1" applyNumberFormat="1" applyFont="1" applyBorder="1" applyProtection="1"/>
    <xf numFmtId="0" fontId="0" fillId="0" borderId="11" xfId="0" applyBorder="1" applyProtection="1"/>
    <xf numFmtId="10" fontId="15" fillId="0" borderId="11" xfId="1" applyNumberFormat="1" applyFont="1" applyBorder="1" applyProtection="1"/>
    <xf numFmtId="164" fontId="0" fillId="0" borderId="0" xfId="0" applyNumberFormat="1" applyProtection="1"/>
    <xf numFmtId="0" fontId="4" fillId="0" borderId="0" xfId="0" applyFont="1" applyAlignment="1" applyProtection="1"/>
    <xf numFmtId="0" fontId="0" fillId="0" borderId="15" xfId="0" applyBorder="1" applyProtection="1"/>
    <xf numFmtId="0" fontId="2" fillId="0" borderId="7" xfId="0" applyFont="1" applyBorder="1" applyAlignment="1" applyProtection="1">
      <alignment wrapText="1"/>
    </xf>
    <xf numFmtId="0" fontId="2" fillId="0" borderId="8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center"/>
    </xf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2" fillId="0" borderId="20" xfId="0" applyFont="1" applyBorder="1" applyProtection="1"/>
    <xf numFmtId="167" fontId="0" fillId="0" borderId="0" xfId="0" applyNumberFormat="1" applyProtection="1"/>
    <xf numFmtId="10" fontId="2" fillId="0" borderId="4" xfId="1" applyNumberFormat="1" applyFont="1" applyBorder="1" applyProtection="1"/>
    <xf numFmtId="10" fontId="2" fillId="0" borderId="6" xfId="1" applyNumberFormat="1" applyFont="1" applyBorder="1" applyProtection="1"/>
    <xf numFmtId="0" fontId="0" fillId="0" borderId="11" xfId="0" applyBorder="1" applyAlignment="1" applyProtection="1">
      <alignment horizontal="center"/>
    </xf>
    <xf numFmtId="10" fontId="10" fillId="0" borderId="9" xfId="1" applyNumberFormat="1" applyFont="1" applyBorder="1" applyProtection="1"/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" fillId="0" borderId="21" xfId="0" applyFont="1" applyBorder="1" applyProtection="1"/>
    <xf numFmtId="0" fontId="2" fillId="0" borderId="0" xfId="0" applyFont="1" applyBorder="1" applyProtection="1"/>
    <xf numFmtId="0" fontId="2" fillId="0" borderId="25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0" xfId="0" applyAlignment="1" applyProtection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B5C39B"/>
      <color rgb="FFA47D00"/>
      <color rgb="FFE6AF00"/>
      <color rgb="FFDBE4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Hochrechnung für die Matura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DA3-45EB-B001-978B847F91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A3-45EB-B001-978B847F913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DA3-45EB-B001-978B847F9131}"/>
              </c:ext>
            </c:extLst>
          </c:dPt>
          <c:dPt>
            <c:idx val="3"/>
            <c:invertIfNegative val="0"/>
            <c:bubble3D val="0"/>
            <c:spPr>
              <a:solidFill>
                <a:srgbClr val="DBE4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A3-45EB-B001-978B847F91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DA3-45EB-B001-978B847F9131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AB-4813-BD67-C8DE5D13FA73}"/>
              </c:ext>
            </c:extLst>
          </c:dPt>
          <c:cat>
            <c:strRef>
              <c:f>'GK 1'!$H$15:$H$20</c:f>
              <c:strCache>
                <c:ptCount val="6"/>
                <c:pt idx="0">
                  <c:v>Bereich 1: [0% - 50%)</c:v>
                </c:pt>
                <c:pt idx="1">
                  <c:v>Bereich 2: [50% - 60%)</c:v>
                </c:pt>
                <c:pt idx="2">
                  <c:v>Bereich 3: [60%; 70%)</c:v>
                </c:pt>
                <c:pt idx="3">
                  <c:v>Bereich 4: [70%; 80%)</c:v>
                </c:pt>
                <c:pt idx="4">
                  <c:v>Bereich 5: [80%; 90%)</c:v>
                </c:pt>
                <c:pt idx="5">
                  <c:v>Bereich 6: [90%; 100%]</c:v>
                </c:pt>
              </c:strCache>
            </c:strRef>
          </c:cat>
          <c:val>
            <c:numRef>
              <c:f>'GK 1'!$I$15:$I$20</c:f>
              <c:numCache>
                <c:formatCode>0.00%</c:formatCode>
                <c:ptCount val="6"/>
                <c:pt idx="0" formatCode="0.0%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5-4025-9C0D-3B3570BAC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313696"/>
        <c:axId val="1028414912"/>
      </c:barChart>
      <c:catAx>
        <c:axId val="9303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8414912"/>
        <c:crosses val="autoZero"/>
        <c:auto val="1"/>
        <c:lblAlgn val="ctr"/>
        <c:lblOffset val="100"/>
        <c:noMultiLvlLbl val="0"/>
      </c:catAx>
      <c:valAx>
        <c:axId val="10284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031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Hochrechnung für die Matura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D4-4596-AF6B-8E734797751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D4-4596-AF6B-8E734797751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D4-4596-AF6B-8E734797751A}"/>
              </c:ext>
            </c:extLst>
          </c:dPt>
          <c:dPt>
            <c:idx val="3"/>
            <c:invertIfNegative val="0"/>
            <c:bubble3D val="0"/>
            <c:spPr>
              <a:solidFill>
                <a:srgbClr val="DBE4B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3D4-4596-AF6B-8E734797751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D4-4596-AF6B-8E734797751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3D4-4596-AF6B-8E734797751A}"/>
              </c:ext>
            </c:extLst>
          </c:dPt>
          <c:cat>
            <c:strRef>
              <c:f>'GK2'!$H$15:$H$20</c:f>
              <c:strCache>
                <c:ptCount val="6"/>
                <c:pt idx="0">
                  <c:v>Bereich 1: [0% - 50%)</c:v>
                </c:pt>
                <c:pt idx="1">
                  <c:v>Bereich 2: [50% - 60%)</c:v>
                </c:pt>
                <c:pt idx="2">
                  <c:v>Bereich 3: [60%; 70%)</c:v>
                </c:pt>
                <c:pt idx="3">
                  <c:v>Bereich 4: [70%; 80%)</c:v>
                </c:pt>
                <c:pt idx="4">
                  <c:v>Bereich 5: [80%; 90%)</c:v>
                </c:pt>
                <c:pt idx="5">
                  <c:v>Bereich 6: [90%; 100%]</c:v>
                </c:pt>
              </c:strCache>
            </c:strRef>
          </c:cat>
          <c:val>
            <c:numRef>
              <c:f>'GK2'!$I$15:$I$20</c:f>
              <c:numCache>
                <c:formatCode>0.00%</c:formatCode>
                <c:ptCount val="6"/>
                <c:pt idx="0" formatCode="0.0%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D4-4596-AF6B-8E734797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0313696"/>
        <c:axId val="1028414912"/>
      </c:barChart>
      <c:catAx>
        <c:axId val="9303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8414912"/>
        <c:crosses val="autoZero"/>
        <c:auto val="1"/>
        <c:lblAlgn val="ctr"/>
        <c:lblOffset val="100"/>
        <c:noMultiLvlLbl val="0"/>
      </c:catAx>
      <c:valAx>
        <c:axId val="10284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031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Hochrechnung für die</a:t>
            </a:r>
          </a:p>
          <a:p>
            <a:pPr>
              <a:defRPr/>
            </a:pPr>
            <a:r>
              <a:rPr lang="de-AT"/>
              <a:t>GK-Aufgaben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BAE-4B40-808E-A040B1DF537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BAE-4B40-808E-A040B1DF537D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BAE-4B40-808E-A040B1DF537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AE-4B40-808E-A040B1DF537D}"/>
              </c:ext>
            </c:extLst>
          </c:dPt>
          <c:cat>
            <c:strRef>
              <c:f>KP!$G$19:$G$22</c:f>
              <c:strCache>
                <c:ptCount val="4"/>
                <c:pt idx="0">
                  <c:v>Bereich 1: [0% - 40%)</c:v>
                </c:pt>
                <c:pt idx="1">
                  <c:v>Bereich 2: [40% - 60%)</c:v>
                </c:pt>
                <c:pt idx="2">
                  <c:v>Bereich 2: [60% - 80%)</c:v>
                </c:pt>
                <c:pt idx="3">
                  <c:v>Bereich 2: [80% - 100%]</c:v>
                </c:pt>
              </c:strCache>
            </c:strRef>
          </c:cat>
          <c:val>
            <c:numRef>
              <c:f>KP!$H$19:$H$22</c:f>
              <c:numCache>
                <c:formatCode>0.00%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E-4B40-808E-A040B1DF5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9307967"/>
        <c:axId val="926559759"/>
      </c:barChart>
      <c:catAx>
        <c:axId val="9393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6559759"/>
        <c:crosses val="autoZero"/>
        <c:auto val="1"/>
        <c:lblAlgn val="ctr"/>
        <c:lblOffset val="100"/>
        <c:noMultiLvlLbl val="0"/>
      </c:catAx>
      <c:valAx>
        <c:axId val="92655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393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Hochrechnung für die Leitfrage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078-48C4-9BCF-ECE9E89B6E26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78-48C4-9BCF-ECE9E89B6E26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078-48C4-9BCF-ECE9E89B6E2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78-48C4-9BCF-ECE9E89B6E26}"/>
              </c:ext>
            </c:extLst>
          </c:dPt>
          <c:cat>
            <c:strRef>
              <c:f>KP!$G$27:$G$30</c:f>
              <c:strCache>
                <c:ptCount val="4"/>
                <c:pt idx="0">
                  <c:v>Bereich 1: [0% - 40%)</c:v>
                </c:pt>
                <c:pt idx="1">
                  <c:v>Bereich 2: [40% - 60%)</c:v>
                </c:pt>
                <c:pt idx="2">
                  <c:v>Bereich 2: [60% - 80%)</c:v>
                </c:pt>
                <c:pt idx="3">
                  <c:v>Bereich 2: [80% - 100%]</c:v>
                </c:pt>
              </c:strCache>
            </c:strRef>
          </c:cat>
          <c:val>
            <c:numRef>
              <c:f>KP!$H$27:$H$30</c:f>
              <c:numCache>
                <c:formatCode>0.00%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8-48C4-9BCF-ECE9E89B6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1264623"/>
        <c:axId val="926582223"/>
      </c:barChart>
      <c:catAx>
        <c:axId val="97126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6582223"/>
        <c:crosses val="autoZero"/>
        <c:auto val="1"/>
        <c:lblAlgn val="ctr"/>
        <c:lblOffset val="100"/>
        <c:noMultiLvlLbl val="0"/>
      </c:catAx>
      <c:valAx>
        <c:axId val="926582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1264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582930</xdr:rowOff>
    </xdr:from>
    <xdr:to>
      <xdr:col>15</xdr:col>
      <xdr:colOff>53340</xdr:colOff>
      <xdr:row>23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20AD9B4-25C7-4A2E-8BE0-8D5CD3184F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582930</xdr:rowOff>
    </xdr:from>
    <xdr:to>
      <xdr:col>15</xdr:col>
      <xdr:colOff>53340</xdr:colOff>
      <xdr:row>23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D7D900A-C9F2-4D62-88C7-7BC26ED41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998220</xdr:colOff>
      <xdr:row>8</xdr:row>
      <xdr:rowOff>0</xdr:rowOff>
    </xdr:from>
    <xdr:to>
      <xdr:col>13</xdr:col>
      <xdr:colOff>7620</xdr:colOff>
      <xdr:row>22</xdr:row>
      <xdr:rowOff>3810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59F0BEB-5FC4-4F09-BDED-C8770AF7A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23</xdr:row>
      <xdr:rowOff>11430</xdr:rowOff>
    </xdr:from>
    <xdr:to>
      <xdr:col>13</xdr:col>
      <xdr:colOff>22860</xdr:colOff>
      <xdr:row>36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93D6E59-6930-4868-B662-395906B1FA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6DDA0-3DE4-4E25-A0CF-F084E7EB9F97}">
  <dimension ref="B2:N40"/>
  <sheetViews>
    <sheetView workbookViewId="0">
      <selection activeCell="C33" sqref="C33"/>
    </sheetView>
  </sheetViews>
  <sheetFormatPr baseColWidth="10" defaultRowHeight="14.4" x14ac:dyDescent="0.3"/>
  <cols>
    <col min="1" max="2" width="8.109375" style="9" bestFit="1" customWidth="1"/>
    <col min="3" max="3" width="7" style="9" bestFit="1" customWidth="1"/>
    <col min="4" max="4" width="8.109375" style="9" bestFit="1" customWidth="1"/>
    <col min="5" max="5" width="7" style="9" bestFit="1" customWidth="1"/>
    <col min="6" max="6" width="30.6640625" style="9" bestFit="1" customWidth="1"/>
    <col min="7" max="7" width="4.5546875" style="9" customWidth="1"/>
    <col min="8" max="8" width="30.6640625" style="9" bestFit="1" customWidth="1"/>
    <col min="9" max="9" width="17" style="9" customWidth="1"/>
    <col min="10" max="10" width="9.109375" style="9" customWidth="1"/>
    <col min="11" max="11" width="3.6640625" style="9" customWidth="1"/>
    <col min="12" max="12" width="30.6640625" style="9" bestFit="1" customWidth="1"/>
    <col min="13" max="13" width="11.44140625" style="9" bestFit="1" customWidth="1"/>
    <col min="14" max="16384" width="11.5546875" style="9"/>
  </cols>
  <sheetData>
    <row r="2" spans="2:11" ht="23.4" x14ac:dyDescent="0.45">
      <c r="B2" s="61" t="s">
        <v>62</v>
      </c>
      <c r="C2" s="61"/>
      <c r="D2" s="61"/>
      <c r="E2" s="61"/>
      <c r="F2" s="61"/>
      <c r="G2" s="61"/>
      <c r="H2" s="61"/>
      <c r="I2" s="61"/>
    </row>
    <row r="3" spans="2:11" ht="18" x14ac:dyDescent="0.35">
      <c r="B3" s="68" t="s">
        <v>63</v>
      </c>
      <c r="C3" s="68"/>
      <c r="D3" s="68"/>
      <c r="E3" s="68"/>
      <c r="F3" s="68"/>
      <c r="G3" s="68"/>
      <c r="H3" s="68"/>
      <c r="I3" s="68"/>
    </row>
    <row r="4" spans="2:11" ht="46.2" customHeight="1" thickBot="1" x14ac:dyDescent="0.45">
      <c r="B4" s="60" t="s">
        <v>3</v>
      </c>
      <c r="C4" s="60"/>
      <c r="D4" s="60"/>
      <c r="E4" s="60"/>
      <c r="F4" s="60"/>
      <c r="G4" s="60"/>
      <c r="H4" s="62" t="s">
        <v>6</v>
      </c>
      <c r="I4" s="62"/>
      <c r="J4" s="10"/>
      <c r="K4" s="10"/>
    </row>
    <row r="5" spans="2:11" ht="15.6" thickTop="1" thickBot="1" x14ac:dyDescent="0.35">
      <c r="H5" s="11" t="s">
        <v>5</v>
      </c>
      <c r="I5" s="12">
        <v>30</v>
      </c>
    </row>
    <row r="6" spans="2:11" ht="15.6" thickTop="1" thickBot="1" x14ac:dyDescent="0.35">
      <c r="B6" s="2" t="s">
        <v>0</v>
      </c>
      <c r="C6" s="1" t="s">
        <v>2</v>
      </c>
      <c r="D6" s="52"/>
      <c r="E6" s="53"/>
      <c r="H6" s="13" t="s">
        <v>1</v>
      </c>
      <c r="I6" s="14">
        <f>COUNTIF(C7:C35,1)+COUNTIF(E7:E34,1)</f>
        <v>0</v>
      </c>
    </row>
    <row r="7" spans="2:11" ht="15.6" thickTop="1" thickBot="1" x14ac:dyDescent="0.35">
      <c r="B7" s="3" t="s">
        <v>32</v>
      </c>
      <c r="C7" s="5">
        <v>0</v>
      </c>
      <c r="D7" s="15"/>
      <c r="E7" s="16"/>
      <c r="H7" s="17" t="s">
        <v>7</v>
      </c>
      <c r="I7" s="18">
        <f>I8</f>
        <v>0</v>
      </c>
    </row>
    <row r="8" spans="2:11" ht="15" thickTop="1" x14ac:dyDescent="0.3">
      <c r="B8" s="4" t="s">
        <v>33</v>
      </c>
      <c r="C8" s="6">
        <v>0</v>
      </c>
      <c r="D8" s="15"/>
      <c r="E8" s="16"/>
      <c r="I8" s="19">
        <f>$I$6/I5</f>
        <v>0</v>
      </c>
    </row>
    <row r="9" spans="2:11" x14ac:dyDescent="0.3">
      <c r="B9" s="4" t="s">
        <v>34</v>
      </c>
      <c r="C9" s="6">
        <v>0</v>
      </c>
      <c r="D9" s="15"/>
      <c r="E9" s="16"/>
    </row>
    <row r="10" spans="2:11" x14ac:dyDescent="0.3">
      <c r="B10" s="4" t="s">
        <v>35</v>
      </c>
      <c r="C10" s="6">
        <v>0</v>
      </c>
      <c r="D10" s="15"/>
      <c r="E10" s="16"/>
      <c r="H10" s="63" t="s">
        <v>4</v>
      </c>
      <c r="I10" s="63"/>
    </row>
    <row r="11" spans="2:11" x14ac:dyDescent="0.3">
      <c r="B11" s="4" t="s">
        <v>36</v>
      </c>
      <c r="C11" s="6">
        <v>0</v>
      </c>
      <c r="D11" s="15"/>
      <c r="E11" s="16"/>
      <c r="H11" s="63"/>
      <c r="I11" s="63"/>
    </row>
    <row r="12" spans="2:11" ht="15" thickBot="1" x14ac:dyDescent="0.35">
      <c r="B12" s="4" t="s">
        <v>37</v>
      </c>
      <c r="C12" s="6">
        <v>0</v>
      </c>
      <c r="D12" s="15"/>
      <c r="E12" s="16"/>
      <c r="H12" s="63"/>
      <c r="I12" s="63"/>
      <c r="J12" s="20"/>
    </row>
    <row r="13" spans="2:11" ht="15" thickTop="1" x14ac:dyDescent="0.3">
      <c r="B13" s="4" t="s">
        <v>38</v>
      </c>
      <c r="C13" s="6">
        <v>0</v>
      </c>
      <c r="D13" s="15"/>
      <c r="E13" s="16"/>
      <c r="H13" s="64" t="s">
        <v>8</v>
      </c>
      <c r="I13" s="66" t="s">
        <v>9</v>
      </c>
    </row>
    <row r="14" spans="2:11" ht="15" thickBot="1" x14ac:dyDescent="0.35">
      <c r="B14" s="4" t="s">
        <v>39</v>
      </c>
      <c r="C14" s="6">
        <v>0</v>
      </c>
      <c r="D14" s="15"/>
      <c r="E14" s="16"/>
      <c r="H14" s="65"/>
      <c r="I14" s="67"/>
    </row>
    <row r="15" spans="2:11" ht="18.600000000000001" thickTop="1" x14ac:dyDescent="0.35">
      <c r="B15" s="4" t="s">
        <v>40</v>
      </c>
      <c r="C15" s="6">
        <v>0</v>
      </c>
      <c r="D15" s="15"/>
      <c r="E15" s="16"/>
      <c r="H15" s="21" t="s">
        <v>10</v>
      </c>
      <c r="I15" s="22">
        <f xml:space="preserve"> _xlfn.BINOM.DIST(0.49*$I$5,$I$5,$I$8,TRUE)</f>
        <v>1</v>
      </c>
    </row>
    <row r="16" spans="2:11" ht="14.4" customHeight="1" x14ac:dyDescent="0.35">
      <c r="B16" s="4" t="s">
        <v>41</v>
      </c>
      <c r="C16" s="6">
        <v>0</v>
      </c>
      <c r="D16" s="15"/>
      <c r="E16" s="16"/>
      <c r="H16" s="23" t="s">
        <v>11</v>
      </c>
      <c r="I16" s="24">
        <f xml:space="preserve"> _xlfn.BINOM.DIST(0.59*$I$5,$I$5,$I$8,TRUE) - _xlfn.BINOM.DIST(0.5*$I$5,$I$5,$I$8,TRUE)</f>
        <v>0</v>
      </c>
    </row>
    <row r="17" spans="2:14" ht="18" x14ac:dyDescent="0.35">
      <c r="B17" s="4" t="s">
        <v>42</v>
      </c>
      <c r="C17" s="6">
        <v>0</v>
      </c>
      <c r="D17" s="15"/>
      <c r="E17" s="16"/>
      <c r="F17" s="25"/>
      <c r="G17" s="25"/>
      <c r="H17" s="23" t="s">
        <v>12</v>
      </c>
      <c r="I17" s="26">
        <f>_xlfn.BINOM.DIST(0.69*$I$5,$I$5,$I$8,TRUE) - _xlfn.BINOM.DIST(0.6*$I$5,$I$5,$I$8,TRUE)</f>
        <v>0</v>
      </c>
    </row>
    <row r="18" spans="2:14" ht="18" x14ac:dyDescent="0.35">
      <c r="B18" s="4" t="s">
        <v>43</v>
      </c>
      <c r="C18" s="6">
        <v>0</v>
      </c>
      <c r="D18" s="15"/>
      <c r="E18" s="16"/>
      <c r="H18" s="23" t="s">
        <v>13</v>
      </c>
      <c r="I18" s="27">
        <f>_xlfn.BINOM.DIST(0.79*$I$5,$I$5,$I$8,TRUE) - _xlfn.BINOM.DIST(0.7*$I$5,$I$5,$I$8,TRUE)</f>
        <v>0</v>
      </c>
    </row>
    <row r="19" spans="2:14" ht="18" x14ac:dyDescent="0.35">
      <c r="B19" s="4" t="s">
        <v>44</v>
      </c>
      <c r="C19" s="6">
        <v>0</v>
      </c>
      <c r="D19" s="15"/>
      <c r="E19" s="16"/>
      <c r="H19" s="23" t="s">
        <v>14</v>
      </c>
      <c r="I19" s="28">
        <f>_xlfn.BINOM.DIST(0.89*$I$5,$I$5,$I$8,TRUE) - _xlfn.BINOM.DIST(0.8*$I$5,$I$5,$I$8,TRUE)</f>
        <v>0</v>
      </c>
    </row>
    <row r="20" spans="2:14" ht="18.600000000000001" thickBot="1" x14ac:dyDescent="0.4">
      <c r="B20" s="4" t="s">
        <v>45</v>
      </c>
      <c r="C20" s="6">
        <v>0</v>
      </c>
      <c r="D20" s="15"/>
      <c r="E20" s="16"/>
      <c r="H20" s="29" t="s">
        <v>15</v>
      </c>
      <c r="I20" s="30">
        <f>1 - _xlfn.BINOM.DIST(0.9*$I$5,$I$5,$I$8,TRUE)</f>
        <v>0</v>
      </c>
    </row>
    <row r="21" spans="2:14" ht="15" thickTop="1" x14ac:dyDescent="0.3">
      <c r="B21" s="4" t="s">
        <v>46</v>
      </c>
      <c r="C21" s="6">
        <v>0</v>
      </c>
      <c r="D21" s="15"/>
      <c r="E21" s="16"/>
    </row>
    <row r="22" spans="2:14" x14ac:dyDescent="0.3">
      <c r="B22" s="4" t="s">
        <v>47</v>
      </c>
      <c r="C22" s="6">
        <v>0</v>
      </c>
      <c r="D22" s="15"/>
      <c r="E22" s="16"/>
      <c r="N22" s="31"/>
    </row>
    <row r="23" spans="2:14" x14ac:dyDescent="0.3">
      <c r="B23" s="4" t="s">
        <v>48</v>
      </c>
      <c r="C23" s="6">
        <v>0</v>
      </c>
      <c r="D23" s="15"/>
      <c r="E23" s="16"/>
      <c r="H23" s="58" t="s">
        <v>16</v>
      </c>
      <c r="I23" s="59"/>
      <c r="N23" s="31"/>
    </row>
    <row r="24" spans="2:14" x14ac:dyDescent="0.3">
      <c r="B24" s="4" t="s">
        <v>49</v>
      </c>
      <c r="C24" s="6">
        <v>0</v>
      </c>
      <c r="D24" s="15"/>
      <c r="E24" s="16"/>
      <c r="H24" s="59"/>
      <c r="I24" s="59"/>
      <c r="N24" s="31"/>
    </row>
    <row r="25" spans="2:14" x14ac:dyDescent="0.3">
      <c r="B25" s="4" t="s">
        <v>50</v>
      </c>
      <c r="C25" s="6">
        <v>0</v>
      </c>
      <c r="D25" s="15"/>
      <c r="E25" s="16"/>
      <c r="H25" s="59"/>
      <c r="I25" s="59"/>
      <c r="N25" s="31"/>
    </row>
    <row r="26" spans="2:14" x14ac:dyDescent="0.3">
      <c r="B26" s="4" t="s">
        <v>51</v>
      </c>
      <c r="C26" s="6">
        <v>0</v>
      </c>
      <c r="D26" s="15"/>
      <c r="E26" s="16"/>
      <c r="H26" s="59"/>
      <c r="I26" s="59"/>
      <c r="M26" s="31"/>
      <c r="N26" s="31"/>
    </row>
    <row r="27" spans="2:14" x14ac:dyDescent="0.3">
      <c r="B27" s="4" t="s">
        <v>52</v>
      </c>
      <c r="C27" s="6">
        <v>0</v>
      </c>
      <c r="D27" s="15"/>
      <c r="E27" s="16"/>
      <c r="H27" s="59"/>
      <c r="I27" s="59"/>
    </row>
    <row r="28" spans="2:14" x14ac:dyDescent="0.3">
      <c r="B28" s="4" t="s">
        <v>53</v>
      </c>
      <c r="C28" s="6">
        <v>0</v>
      </c>
      <c r="D28" s="15"/>
      <c r="E28" s="16"/>
      <c r="H28" s="59"/>
      <c r="I28" s="59"/>
    </row>
    <row r="29" spans="2:14" x14ac:dyDescent="0.3">
      <c r="B29" s="4" t="s">
        <v>54</v>
      </c>
      <c r="C29" s="6">
        <v>0</v>
      </c>
      <c r="D29" s="15"/>
      <c r="E29" s="16"/>
      <c r="H29" s="59"/>
      <c r="I29" s="59"/>
    </row>
    <row r="30" spans="2:14" x14ac:dyDescent="0.3">
      <c r="B30" s="4" t="s">
        <v>55</v>
      </c>
      <c r="C30" s="6">
        <v>0</v>
      </c>
      <c r="D30" s="15"/>
      <c r="E30" s="16"/>
      <c r="H30" s="59"/>
      <c r="I30" s="59"/>
    </row>
    <row r="31" spans="2:14" x14ac:dyDescent="0.3">
      <c r="B31" s="4" t="s">
        <v>56</v>
      </c>
      <c r="C31" s="6">
        <v>0</v>
      </c>
      <c r="D31" s="15"/>
      <c r="E31" s="16"/>
      <c r="H31" s="59"/>
      <c r="I31" s="59"/>
    </row>
    <row r="32" spans="2:14" x14ac:dyDescent="0.3">
      <c r="B32" s="4" t="s">
        <v>57</v>
      </c>
      <c r="C32" s="6">
        <v>0</v>
      </c>
      <c r="D32" s="15"/>
      <c r="E32" s="16"/>
      <c r="H32" s="59"/>
      <c r="I32" s="59"/>
    </row>
    <row r="33" spans="2:9" x14ac:dyDescent="0.3">
      <c r="B33" s="4" t="s">
        <v>58</v>
      </c>
      <c r="C33" s="6">
        <v>0</v>
      </c>
      <c r="D33" s="15"/>
      <c r="E33" s="16"/>
      <c r="H33" s="59"/>
      <c r="I33" s="59"/>
    </row>
    <row r="34" spans="2:9" x14ac:dyDescent="0.3">
      <c r="B34" s="4" t="s">
        <v>59</v>
      </c>
      <c r="C34" s="6">
        <v>0</v>
      </c>
      <c r="D34" s="15"/>
      <c r="E34" s="16"/>
    </row>
    <row r="35" spans="2:9" x14ac:dyDescent="0.3">
      <c r="B35" s="7" t="s">
        <v>60</v>
      </c>
      <c r="C35" s="8">
        <v>0</v>
      </c>
      <c r="D35" s="15"/>
      <c r="E35" s="16"/>
    </row>
    <row r="36" spans="2:9" ht="15" thickBot="1" x14ac:dyDescent="0.35">
      <c r="B36" s="47" t="s">
        <v>61</v>
      </c>
      <c r="C36" s="48">
        <v>0</v>
      </c>
      <c r="D36" s="16"/>
      <c r="E36" s="16"/>
    </row>
    <row r="37" spans="2:9" ht="15" thickTop="1" x14ac:dyDescent="0.3">
      <c r="B37" s="46"/>
      <c r="C37" s="46"/>
      <c r="D37" s="16"/>
      <c r="E37" s="16"/>
    </row>
    <row r="38" spans="2:9" x14ac:dyDescent="0.3">
      <c r="B38" s="46"/>
      <c r="C38" s="46"/>
      <c r="D38" s="16"/>
      <c r="E38" s="16"/>
    </row>
    <row r="39" spans="2:9" x14ac:dyDescent="0.3">
      <c r="B39" s="46"/>
      <c r="C39" s="46"/>
      <c r="D39" s="16"/>
      <c r="E39" s="16"/>
    </row>
    <row r="40" spans="2:9" x14ac:dyDescent="0.3">
      <c r="B40" s="16"/>
      <c r="C40" s="16"/>
      <c r="D40" s="16"/>
      <c r="E40" s="16"/>
    </row>
  </sheetData>
  <sheetProtection algorithmName="SHA-512" hashValue="qiGIsczhNWVwmz7tMMKQ00OcdFcuSm7wOnwSplnQuZs52bHNlsxPQkd1NlLP9iQMXgx1FFYXB0NDXTnKu+uzrQ==" saltValue="8a+c2TfQmj5JeGfipUfahQ==" spinCount="100000" sheet="1" selectLockedCells="1"/>
  <mergeCells count="8">
    <mergeCell ref="H23:I33"/>
    <mergeCell ref="B4:G4"/>
    <mergeCell ref="B2:I2"/>
    <mergeCell ref="H4:I4"/>
    <mergeCell ref="H10:I12"/>
    <mergeCell ref="H13:H14"/>
    <mergeCell ref="I13:I14"/>
    <mergeCell ref="B3:I3"/>
  </mergeCells>
  <phoneticPr fontId="3" type="noConversion"/>
  <dataValidations count="1">
    <dataValidation type="whole" allowBlank="1" showErrorMessage="1" errorTitle="Eingabefehler" error="Als Eingabe ist nur 0 oder 1 möglich!" sqref="C7:C36 C40 E7:E40" xr:uid="{DAEF51AF-CDEA-48CB-9B2A-1E17712125D4}">
      <formula1>0</formula1>
      <formula2>1</formula2>
    </dataValidation>
  </dataValidation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4070-8288-4850-946F-FC9EC9C92D48}">
  <dimension ref="B2:N40"/>
  <sheetViews>
    <sheetView workbookViewId="0">
      <selection activeCell="C7" sqref="C7"/>
    </sheetView>
  </sheetViews>
  <sheetFormatPr baseColWidth="10" defaultRowHeight="14.4" x14ac:dyDescent="0.3"/>
  <cols>
    <col min="1" max="2" width="8.109375" style="9" bestFit="1" customWidth="1"/>
    <col min="3" max="3" width="7" style="9" bestFit="1" customWidth="1"/>
    <col min="4" max="4" width="8.109375" style="9" bestFit="1" customWidth="1"/>
    <col min="5" max="5" width="7" style="9" bestFit="1" customWidth="1"/>
    <col min="6" max="6" width="30.6640625" style="9" bestFit="1" customWidth="1"/>
    <col min="7" max="7" width="4.5546875" style="9" customWidth="1"/>
    <col min="8" max="8" width="30.6640625" style="9" bestFit="1" customWidth="1"/>
    <col min="9" max="9" width="17" style="9" customWidth="1"/>
    <col min="10" max="10" width="9.109375" style="9" customWidth="1"/>
    <col min="11" max="11" width="3.6640625" style="9" customWidth="1"/>
    <col min="12" max="12" width="30.6640625" style="9" bestFit="1" customWidth="1"/>
    <col min="13" max="13" width="11.44140625" style="9" bestFit="1" customWidth="1"/>
    <col min="14" max="16384" width="11.5546875" style="9"/>
  </cols>
  <sheetData>
    <row r="2" spans="2:11" ht="23.4" x14ac:dyDescent="0.45">
      <c r="B2" s="61" t="s">
        <v>62</v>
      </c>
      <c r="C2" s="61"/>
      <c r="D2" s="61"/>
      <c r="E2" s="61"/>
      <c r="F2" s="61"/>
      <c r="G2" s="61"/>
      <c r="H2" s="61"/>
      <c r="I2" s="61"/>
    </row>
    <row r="3" spans="2:11" ht="18" x14ac:dyDescent="0.35">
      <c r="B3" s="68" t="s">
        <v>64</v>
      </c>
      <c r="C3" s="68"/>
      <c r="D3" s="68"/>
      <c r="E3" s="68"/>
      <c r="F3" s="68"/>
      <c r="G3" s="68"/>
      <c r="H3" s="68"/>
      <c r="I3" s="68"/>
    </row>
    <row r="4" spans="2:11" ht="46.2" customHeight="1" thickBot="1" x14ac:dyDescent="0.45">
      <c r="B4" s="60" t="s">
        <v>3</v>
      </c>
      <c r="C4" s="60"/>
      <c r="D4" s="60"/>
      <c r="E4" s="60"/>
      <c r="F4" s="60"/>
      <c r="G4" s="60"/>
      <c r="H4" s="62" t="s">
        <v>6</v>
      </c>
      <c r="I4" s="62"/>
      <c r="J4" s="10"/>
      <c r="K4" s="10"/>
    </row>
    <row r="5" spans="2:11" ht="15.6" thickTop="1" thickBot="1" x14ac:dyDescent="0.35">
      <c r="H5" s="11" t="s">
        <v>5</v>
      </c>
      <c r="I5" s="12">
        <v>9</v>
      </c>
    </row>
    <row r="6" spans="2:11" ht="15.6" thickTop="1" thickBot="1" x14ac:dyDescent="0.35">
      <c r="B6" s="2" t="s">
        <v>0</v>
      </c>
      <c r="C6" s="1" t="s">
        <v>2</v>
      </c>
      <c r="D6" s="52"/>
      <c r="E6" s="53"/>
      <c r="H6" s="13" t="s">
        <v>1</v>
      </c>
      <c r="I6" s="14">
        <f>COUNTIF(C7:C35,1)+COUNTIF(E7:E34,1)</f>
        <v>0</v>
      </c>
    </row>
    <row r="7" spans="2:11" ht="15.6" thickTop="1" thickBot="1" x14ac:dyDescent="0.35">
      <c r="B7" s="3" t="s">
        <v>32</v>
      </c>
      <c r="C7" s="5">
        <v>0</v>
      </c>
      <c r="D7" s="15"/>
      <c r="E7" s="16"/>
      <c r="H7" s="17" t="s">
        <v>7</v>
      </c>
      <c r="I7" s="18">
        <f>I8</f>
        <v>0</v>
      </c>
    </row>
    <row r="8" spans="2:11" ht="15" thickTop="1" x14ac:dyDescent="0.3">
      <c r="B8" s="4" t="s">
        <v>33</v>
      </c>
      <c r="C8" s="6">
        <v>0</v>
      </c>
      <c r="D8" s="15"/>
      <c r="E8" s="16"/>
      <c r="I8" s="19">
        <f>$I$6/I5</f>
        <v>0</v>
      </c>
    </row>
    <row r="9" spans="2:11" x14ac:dyDescent="0.3">
      <c r="B9" s="4" t="s">
        <v>34</v>
      </c>
      <c r="C9" s="6">
        <v>0</v>
      </c>
      <c r="D9" s="15"/>
      <c r="E9" s="16"/>
    </row>
    <row r="10" spans="2:11" x14ac:dyDescent="0.3">
      <c r="B10" s="4" t="s">
        <v>35</v>
      </c>
      <c r="C10" s="6">
        <v>0</v>
      </c>
      <c r="D10" s="15"/>
      <c r="E10" s="16"/>
      <c r="H10" s="63" t="s">
        <v>4</v>
      </c>
      <c r="I10" s="63"/>
    </row>
    <row r="11" spans="2:11" x14ac:dyDescent="0.3">
      <c r="B11" s="4" t="s">
        <v>36</v>
      </c>
      <c r="C11" s="6">
        <v>0</v>
      </c>
      <c r="D11" s="15"/>
      <c r="E11" s="16"/>
      <c r="H11" s="63"/>
      <c r="I11" s="63"/>
    </row>
    <row r="12" spans="2:11" ht="15" thickBot="1" x14ac:dyDescent="0.35">
      <c r="B12" s="4" t="s">
        <v>37</v>
      </c>
      <c r="C12" s="6">
        <v>0</v>
      </c>
      <c r="D12" s="15"/>
      <c r="E12" s="16"/>
      <c r="H12" s="63"/>
      <c r="I12" s="63"/>
      <c r="J12" s="20"/>
    </row>
    <row r="13" spans="2:11" ht="15" thickTop="1" x14ac:dyDescent="0.3">
      <c r="B13" s="4" t="s">
        <v>38</v>
      </c>
      <c r="C13" s="6">
        <v>0</v>
      </c>
      <c r="D13" s="15"/>
      <c r="E13" s="16"/>
      <c r="H13" s="64" t="s">
        <v>8</v>
      </c>
      <c r="I13" s="66" t="s">
        <v>9</v>
      </c>
    </row>
    <row r="14" spans="2:11" ht="15" thickBot="1" x14ac:dyDescent="0.35">
      <c r="B14" s="4" t="s">
        <v>39</v>
      </c>
      <c r="C14" s="6">
        <v>0</v>
      </c>
      <c r="D14" s="15"/>
      <c r="E14" s="16"/>
      <c r="H14" s="65"/>
      <c r="I14" s="67"/>
    </row>
    <row r="15" spans="2:11" ht="19.2" thickTop="1" thickBot="1" x14ac:dyDescent="0.4">
      <c r="B15" s="7" t="s">
        <v>40</v>
      </c>
      <c r="C15" s="8">
        <v>0</v>
      </c>
      <c r="D15" s="15"/>
      <c r="E15" s="16"/>
      <c r="H15" s="21" t="s">
        <v>10</v>
      </c>
      <c r="I15" s="22">
        <f xml:space="preserve"> _xlfn.BINOM.DIST(0.49*$I$5,$I$5,$I$8,TRUE)</f>
        <v>1</v>
      </c>
    </row>
    <row r="16" spans="2:11" ht="14.4" customHeight="1" thickTop="1" x14ac:dyDescent="0.35">
      <c r="B16" s="57"/>
      <c r="C16" s="57"/>
      <c r="D16" s="16"/>
      <c r="E16" s="16"/>
      <c r="H16" s="23" t="s">
        <v>11</v>
      </c>
      <c r="I16" s="24">
        <f xml:space="preserve"> _xlfn.BINOM.DIST(0.59*$I$5,$I$5,$I$8,TRUE) - _xlfn.BINOM.DIST(0.5*$I$5,$I$5,$I$8,TRUE)</f>
        <v>0</v>
      </c>
    </row>
    <row r="17" spans="2:14" ht="18" x14ac:dyDescent="0.35">
      <c r="B17" s="16"/>
      <c r="C17" s="16"/>
      <c r="D17" s="16"/>
      <c r="E17" s="16"/>
      <c r="F17" s="25"/>
      <c r="G17" s="25"/>
      <c r="H17" s="23" t="s">
        <v>12</v>
      </c>
      <c r="I17" s="26">
        <f>_xlfn.BINOM.DIST(0.69*$I$5,$I$5,$I$8,TRUE) - _xlfn.BINOM.DIST(0.6*$I$5,$I$5,$I$8,TRUE)</f>
        <v>0</v>
      </c>
    </row>
    <row r="18" spans="2:14" ht="18" x14ac:dyDescent="0.35">
      <c r="B18" s="16"/>
      <c r="C18" s="16"/>
      <c r="D18" s="16"/>
      <c r="E18" s="16"/>
      <c r="H18" s="23" t="s">
        <v>13</v>
      </c>
      <c r="I18" s="27">
        <f>_xlfn.BINOM.DIST(0.79*$I$5,$I$5,$I$8,TRUE) - _xlfn.BINOM.DIST(0.7*$I$5,$I$5,$I$8,TRUE)</f>
        <v>0</v>
      </c>
    </row>
    <row r="19" spans="2:14" ht="18" x14ac:dyDescent="0.35">
      <c r="B19" s="16"/>
      <c r="C19" s="16"/>
      <c r="D19" s="16"/>
      <c r="E19" s="16"/>
      <c r="H19" s="23" t="s">
        <v>14</v>
      </c>
      <c r="I19" s="28">
        <f>_xlfn.BINOM.DIST(0.89*$I$5,$I$5,$I$8,TRUE) - _xlfn.BINOM.DIST(0.8*$I$5,$I$5,$I$8,TRUE)</f>
        <v>0</v>
      </c>
    </row>
    <row r="20" spans="2:14" ht="18.600000000000001" thickBot="1" x14ac:dyDescent="0.4">
      <c r="B20" s="16"/>
      <c r="C20" s="16"/>
      <c r="D20" s="16"/>
      <c r="E20" s="16"/>
      <c r="H20" s="29" t="s">
        <v>15</v>
      </c>
      <c r="I20" s="30">
        <f>1 - _xlfn.BINOM.DIST(0.9*$I$5,$I$5,$I$8,TRUE)</f>
        <v>0</v>
      </c>
    </row>
    <row r="21" spans="2:14" ht="15" thickTop="1" x14ac:dyDescent="0.3">
      <c r="B21" s="16"/>
      <c r="C21" s="16"/>
      <c r="D21" s="16"/>
      <c r="E21" s="16"/>
    </row>
    <row r="22" spans="2:14" x14ac:dyDescent="0.3">
      <c r="B22" s="16"/>
      <c r="C22" s="16"/>
      <c r="D22" s="16"/>
      <c r="E22" s="16"/>
      <c r="N22" s="31"/>
    </row>
    <row r="23" spans="2:14" x14ac:dyDescent="0.3">
      <c r="B23" s="16"/>
      <c r="C23" s="16"/>
      <c r="D23" s="16"/>
      <c r="E23" s="16"/>
      <c r="H23" s="58" t="s">
        <v>16</v>
      </c>
      <c r="I23" s="59"/>
      <c r="N23" s="31"/>
    </row>
    <row r="24" spans="2:14" x14ac:dyDescent="0.3">
      <c r="B24" s="16"/>
      <c r="C24" s="16"/>
      <c r="D24" s="16"/>
      <c r="E24" s="16"/>
      <c r="H24" s="59"/>
      <c r="I24" s="59"/>
      <c r="N24" s="31"/>
    </row>
    <row r="25" spans="2:14" x14ac:dyDescent="0.3">
      <c r="B25" s="16"/>
      <c r="C25" s="16"/>
      <c r="D25" s="16"/>
      <c r="E25" s="16"/>
      <c r="H25" s="59"/>
      <c r="I25" s="59"/>
      <c r="N25" s="31"/>
    </row>
    <row r="26" spans="2:14" x14ac:dyDescent="0.3">
      <c r="B26" s="16"/>
      <c r="C26" s="16"/>
      <c r="D26" s="16"/>
      <c r="E26" s="16"/>
      <c r="H26" s="59"/>
      <c r="I26" s="59"/>
      <c r="M26" s="31"/>
      <c r="N26" s="31"/>
    </row>
    <row r="27" spans="2:14" x14ac:dyDescent="0.3">
      <c r="B27" s="16"/>
      <c r="C27" s="16"/>
      <c r="D27" s="16"/>
      <c r="E27" s="16"/>
      <c r="H27" s="59"/>
      <c r="I27" s="59"/>
    </row>
    <row r="28" spans="2:14" x14ac:dyDescent="0.3">
      <c r="B28" s="16"/>
      <c r="C28" s="16"/>
      <c r="D28" s="16"/>
      <c r="E28" s="16"/>
      <c r="H28" s="59"/>
      <c r="I28" s="59"/>
    </row>
    <row r="29" spans="2:14" x14ac:dyDescent="0.3">
      <c r="B29" s="16"/>
      <c r="C29" s="16"/>
      <c r="D29" s="16"/>
      <c r="E29" s="16"/>
      <c r="H29" s="59"/>
      <c r="I29" s="59"/>
    </row>
    <row r="30" spans="2:14" x14ac:dyDescent="0.3">
      <c r="B30" s="16"/>
      <c r="C30" s="16"/>
      <c r="D30" s="16"/>
      <c r="E30" s="16"/>
      <c r="H30" s="59"/>
      <c r="I30" s="59"/>
    </row>
    <row r="31" spans="2:14" x14ac:dyDescent="0.3">
      <c r="B31" s="16"/>
      <c r="C31" s="16"/>
      <c r="D31" s="16"/>
      <c r="E31" s="16"/>
      <c r="H31" s="59"/>
      <c r="I31" s="59"/>
    </row>
    <row r="32" spans="2:14" x14ac:dyDescent="0.3">
      <c r="B32" s="16"/>
      <c r="C32" s="16"/>
      <c r="D32" s="16"/>
      <c r="E32" s="16"/>
      <c r="H32" s="59"/>
      <c r="I32" s="59"/>
    </row>
    <row r="33" spans="2:9" x14ac:dyDescent="0.3">
      <c r="B33" s="16"/>
      <c r="C33" s="16"/>
      <c r="D33" s="16"/>
      <c r="E33" s="16"/>
      <c r="H33" s="59"/>
      <c r="I33" s="59"/>
    </row>
    <row r="34" spans="2:9" x14ac:dyDescent="0.3">
      <c r="B34" s="16"/>
      <c r="C34" s="16"/>
      <c r="D34" s="16"/>
      <c r="E34" s="16"/>
    </row>
    <row r="35" spans="2:9" x14ac:dyDescent="0.3">
      <c r="B35" s="16"/>
      <c r="C35" s="16"/>
      <c r="D35" s="16"/>
      <c r="E35" s="16"/>
    </row>
    <row r="36" spans="2:9" x14ac:dyDescent="0.3">
      <c r="B36" s="16"/>
      <c r="C36" s="16"/>
      <c r="D36" s="16"/>
      <c r="E36" s="16"/>
    </row>
    <row r="37" spans="2:9" x14ac:dyDescent="0.3">
      <c r="B37" s="46"/>
      <c r="C37" s="46"/>
      <c r="D37" s="16"/>
      <c r="E37" s="16"/>
    </row>
    <row r="38" spans="2:9" x14ac:dyDescent="0.3">
      <c r="B38" s="46"/>
      <c r="C38" s="46"/>
      <c r="D38" s="16"/>
      <c r="E38" s="16"/>
    </row>
    <row r="39" spans="2:9" x14ac:dyDescent="0.3">
      <c r="B39" s="46"/>
      <c r="C39" s="46"/>
      <c r="D39" s="16"/>
      <c r="E39" s="16"/>
    </row>
    <row r="40" spans="2:9" x14ac:dyDescent="0.3">
      <c r="B40" s="16"/>
      <c r="C40" s="16"/>
      <c r="D40" s="16"/>
      <c r="E40" s="16"/>
    </row>
  </sheetData>
  <sheetProtection algorithmName="SHA-512" hashValue="vQp+1tKU854FtbirGV3g8aBxg62luqnOg+RsM2BSrq2fad/1bDDjS6YLXn2LdhGRj+UITct7TRJ0NLqklhgWkw==" saltValue="/fqVDbYgwsPF+YCXTQuD8A==" spinCount="100000" sheet="1" selectLockedCells="1"/>
  <mergeCells count="8">
    <mergeCell ref="H23:I33"/>
    <mergeCell ref="B2:I2"/>
    <mergeCell ref="B3:I3"/>
    <mergeCell ref="B4:G4"/>
    <mergeCell ref="H4:I4"/>
    <mergeCell ref="H10:I12"/>
    <mergeCell ref="H13:H14"/>
    <mergeCell ref="I13:I14"/>
  </mergeCells>
  <dataValidations count="1">
    <dataValidation type="whole" allowBlank="1" showErrorMessage="1" errorTitle="Eingabefehler" error="Als Eingabe ist nur 0 oder 1 möglich!" sqref="C7:C36 C40 E7:E40" xr:uid="{3F6419FC-EB07-4A53-8C30-A8A6A620807D}">
      <formula1>0</formula1>
      <formula2>1</formula2>
    </dataValidation>
  </dataValidation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264F-BD4A-44B3-9E93-14941A3541E6}">
  <dimension ref="B2:I41"/>
  <sheetViews>
    <sheetView tabSelected="1" workbookViewId="0">
      <selection activeCell="C9" sqref="C9"/>
    </sheetView>
  </sheetViews>
  <sheetFormatPr baseColWidth="10" defaultRowHeight="14.4" x14ac:dyDescent="0.3"/>
  <cols>
    <col min="1" max="1" width="6.109375" style="9" customWidth="1"/>
    <col min="2" max="2" width="11.5546875" style="9"/>
    <col min="3" max="3" width="15.5546875" style="9" bestFit="1" customWidth="1"/>
    <col min="4" max="4" width="8.21875" style="9" bestFit="1" customWidth="1"/>
    <col min="5" max="5" width="11.5546875" style="9"/>
    <col min="6" max="6" width="4.33203125" style="9" customWidth="1"/>
    <col min="7" max="7" width="34.21875" style="9" bestFit="1" customWidth="1"/>
    <col min="8" max="8" width="24.21875" style="9" customWidth="1"/>
    <col min="9" max="9" width="3.44140625" style="9" customWidth="1"/>
    <col min="10" max="16384" width="11.5546875" style="9"/>
  </cols>
  <sheetData>
    <row r="2" spans="2:9" ht="25.8" x14ac:dyDescent="0.5">
      <c r="B2" s="63" t="s">
        <v>62</v>
      </c>
      <c r="C2" s="63"/>
      <c r="D2" s="63"/>
      <c r="E2" s="63"/>
      <c r="F2" s="63"/>
      <c r="G2" s="63"/>
      <c r="H2" s="63"/>
    </row>
    <row r="3" spans="2:9" ht="18" x14ac:dyDescent="0.35">
      <c r="B3" s="68" t="s">
        <v>64</v>
      </c>
      <c r="C3" s="68"/>
      <c r="D3" s="68"/>
      <c r="E3" s="68"/>
      <c r="F3" s="68"/>
      <c r="G3" s="68"/>
      <c r="H3" s="68"/>
    </row>
    <row r="4" spans="2:9" ht="14.4" customHeight="1" x14ac:dyDescent="0.35">
      <c r="B4" s="71" t="s">
        <v>19</v>
      </c>
      <c r="C4" s="71"/>
      <c r="D4" s="71"/>
      <c r="E4" s="71"/>
      <c r="F4" s="71"/>
      <c r="G4" s="32"/>
      <c r="H4" s="32"/>
      <c r="I4" s="32"/>
    </row>
    <row r="5" spans="2:9" ht="14.4" customHeight="1" x14ac:dyDescent="0.35">
      <c r="B5" s="71"/>
      <c r="C5" s="71"/>
      <c r="D5" s="71"/>
      <c r="E5" s="71"/>
      <c r="F5" s="71"/>
      <c r="G5" s="32"/>
      <c r="H5" s="32"/>
      <c r="I5" s="32"/>
    </row>
    <row r="6" spans="2:9" ht="14.4" customHeight="1" x14ac:dyDescent="0.35">
      <c r="B6" s="71"/>
      <c r="C6" s="71"/>
      <c r="D6" s="71"/>
      <c r="E6" s="71"/>
      <c r="F6" s="71"/>
      <c r="G6" s="32"/>
      <c r="H6" s="32"/>
      <c r="I6" s="32"/>
    </row>
    <row r="7" spans="2:9" ht="15" thickBot="1" x14ac:dyDescent="0.35"/>
    <row r="8" spans="2:9" ht="46.2" thickTop="1" thickBot="1" x14ac:dyDescent="0.5">
      <c r="B8" s="33"/>
      <c r="C8" s="34" t="s">
        <v>17</v>
      </c>
      <c r="D8" s="35" t="s">
        <v>18</v>
      </c>
      <c r="G8" s="61" t="s">
        <v>6</v>
      </c>
      <c r="H8" s="61"/>
    </row>
    <row r="9" spans="2:9" ht="15.6" thickTop="1" thickBot="1" x14ac:dyDescent="0.35">
      <c r="B9" s="36" t="s">
        <v>32</v>
      </c>
      <c r="C9" s="49">
        <v>0</v>
      </c>
      <c r="D9" s="5">
        <v>0</v>
      </c>
      <c r="G9" s="37" t="s">
        <v>20</v>
      </c>
      <c r="H9" s="38">
        <v>9</v>
      </c>
    </row>
    <row r="10" spans="2:9" ht="15" thickTop="1" x14ac:dyDescent="0.3">
      <c r="B10" s="36" t="s">
        <v>33</v>
      </c>
      <c r="C10" s="50">
        <v>0</v>
      </c>
      <c r="D10" s="6">
        <v>0</v>
      </c>
      <c r="G10" s="39" t="s">
        <v>23</v>
      </c>
      <c r="H10" s="40">
        <f>COUNTIF(C9:C30,1)</f>
        <v>0</v>
      </c>
      <c r="I10" s="41">
        <f>H10/H9</f>
        <v>0</v>
      </c>
    </row>
    <row r="11" spans="2:9" x14ac:dyDescent="0.3">
      <c r="B11" s="36" t="s">
        <v>34</v>
      </c>
      <c r="C11" s="50">
        <v>0</v>
      </c>
      <c r="D11" s="6">
        <v>0</v>
      </c>
      <c r="G11" s="13" t="s">
        <v>21</v>
      </c>
      <c r="H11" s="42">
        <f>H10/H9</f>
        <v>0</v>
      </c>
    </row>
    <row r="12" spans="2:9" x14ac:dyDescent="0.3">
      <c r="B12" s="36" t="s">
        <v>35</v>
      </c>
      <c r="C12" s="50">
        <v>0</v>
      </c>
      <c r="D12" s="6">
        <v>0</v>
      </c>
      <c r="G12" s="13" t="s">
        <v>24</v>
      </c>
      <c r="H12" s="14">
        <f>COUNTIF(D9:D30,1)</f>
        <v>0</v>
      </c>
      <c r="I12" s="41">
        <f>H12/H9</f>
        <v>0</v>
      </c>
    </row>
    <row r="13" spans="2:9" ht="15" thickBot="1" x14ac:dyDescent="0.35">
      <c r="B13" s="36" t="s">
        <v>36</v>
      </c>
      <c r="C13" s="50">
        <v>0</v>
      </c>
      <c r="D13" s="6">
        <v>0</v>
      </c>
      <c r="G13" s="17" t="s">
        <v>22</v>
      </c>
      <c r="H13" s="43">
        <f>H12/H9</f>
        <v>0</v>
      </c>
    </row>
    <row r="14" spans="2:9" ht="15" thickTop="1" x14ac:dyDescent="0.3">
      <c r="B14" s="36" t="s">
        <v>37</v>
      </c>
      <c r="C14" s="50">
        <v>0</v>
      </c>
      <c r="D14" s="6">
        <v>0</v>
      </c>
    </row>
    <row r="15" spans="2:9" x14ac:dyDescent="0.3">
      <c r="B15" s="36" t="s">
        <v>38</v>
      </c>
      <c r="C15" s="50">
        <v>0</v>
      </c>
      <c r="D15" s="6">
        <v>0</v>
      </c>
    </row>
    <row r="16" spans="2:9" ht="18.600000000000001" thickBot="1" x14ac:dyDescent="0.4">
      <c r="B16" s="36" t="s">
        <v>39</v>
      </c>
      <c r="C16" s="50">
        <v>0</v>
      </c>
      <c r="D16" s="6">
        <v>0</v>
      </c>
      <c r="G16" s="68" t="s">
        <v>4</v>
      </c>
      <c r="H16" s="68"/>
    </row>
    <row r="17" spans="2:8" ht="16.8" thickTop="1" thickBot="1" x14ac:dyDescent="0.35">
      <c r="B17" s="54" t="s">
        <v>40</v>
      </c>
      <c r="C17" s="51">
        <v>0</v>
      </c>
      <c r="D17" s="8">
        <v>0</v>
      </c>
      <c r="G17" s="69" t="s">
        <v>29</v>
      </c>
      <c r="H17" s="70"/>
    </row>
    <row r="18" spans="2:8" ht="15.6" thickTop="1" thickBot="1" x14ac:dyDescent="0.35">
      <c r="B18" s="55"/>
      <c r="C18" s="57"/>
      <c r="D18" s="57"/>
      <c r="G18" s="44" t="s">
        <v>30</v>
      </c>
      <c r="H18" s="44" t="s">
        <v>9</v>
      </c>
    </row>
    <row r="19" spans="2:8" ht="18.600000000000001" thickTop="1" x14ac:dyDescent="0.35">
      <c r="B19" s="56"/>
      <c r="C19" s="16"/>
      <c r="D19" s="16"/>
      <c r="G19" s="21" t="s">
        <v>25</v>
      </c>
      <c r="H19" s="45">
        <f xml:space="preserve"> _xlfn.BINOM.DIST(0.39*H9,H9,I10,TRUE)</f>
        <v>1</v>
      </c>
    </row>
    <row r="20" spans="2:8" ht="18" x14ac:dyDescent="0.35">
      <c r="B20" s="56"/>
      <c r="C20" s="16"/>
      <c r="D20" s="16"/>
      <c r="G20" s="23" t="s">
        <v>26</v>
      </c>
      <c r="H20" s="26">
        <f xml:space="preserve"> _xlfn.BINOM.DIST(0.59*H9,H9,I10,TRUE)- _xlfn.BINOM.DIST(0.4*H9,H9,I10,TRUE)</f>
        <v>0</v>
      </c>
    </row>
    <row r="21" spans="2:8" ht="18" x14ac:dyDescent="0.35">
      <c r="B21" s="56"/>
      <c r="C21" s="16"/>
      <c r="D21" s="16"/>
      <c r="G21" s="23" t="s">
        <v>27</v>
      </c>
      <c r="H21" s="28">
        <f xml:space="preserve"> _xlfn.BINOM.DIST(0.79*H9,H9,I10,TRUE)- _xlfn.BINOM.DIST(0.6*H9,H9,I10,TRUE)</f>
        <v>0</v>
      </c>
    </row>
    <row r="22" spans="2:8" ht="18.600000000000001" thickBot="1" x14ac:dyDescent="0.4">
      <c r="B22" s="56"/>
      <c r="C22" s="16"/>
      <c r="D22" s="16"/>
      <c r="G22" s="29" t="s">
        <v>28</v>
      </c>
      <c r="H22" s="30">
        <f xml:space="preserve"> 1 - _xlfn.BINOM.DIST(0.8*H9,H9,I10,TRUE)</f>
        <v>0</v>
      </c>
    </row>
    <row r="23" spans="2:8" ht="15" thickTop="1" x14ac:dyDescent="0.3">
      <c r="B23" s="56"/>
      <c r="C23" s="16"/>
      <c r="D23" s="16"/>
    </row>
    <row r="24" spans="2:8" ht="15" thickBot="1" x14ac:dyDescent="0.35">
      <c r="B24" s="56"/>
      <c r="C24" s="16"/>
      <c r="D24" s="16"/>
    </row>
    <row r="25" spans="2:8" ht="16.2" thickTop="1" x14ac:dyDescent="0.3">
      <c r="B25" s="56"/>
      <c r="C25" s="16"/>
      <c r="D25" s="16"/>
      <c r="G25" s="69" t="s">
        <v>31</v>
      </c>
      <c r="H25" s="70"/>
    </row>
    <row r="26" spans="2:8" ht="15" thickBot="1" x14ac:dyDescent="0.35">
      <c r="B26" s="56"/>
      <c r="C26" s="16"/>
      <c r="D26" s="16"/>
      <c r="G26" s="29" t="s">
        <v>30</v>
      </c>
      <c r="H26" s="29" t="s">
        <v>9</v>
      </c>
    </row>
    <row r="27" spans="2:8" ht="18.600000000000001" thickTop="1" x14ac:dyDescent="0.35">
      <c r="B27" s="56"/>
      <c r="C27" s="16"/>
      <c r="D27" s="16"/>
      <c r="G27" s="21" t="s">
        <v>25</v>
      </c>
      <c r="H27" s="45">
        <f xml:space="preserve"> _xlfn.BINOM.DIST(0.39*H9,H9,I12,TRUE)</f>
        <v>1</v>
      </c>
    </row>
    <row r="28" spans="2:8" ht="18" x14ac:dyDescent="0.35">
      <c r="B28" s="56"/>
      <c r="C28" s="16"/>
      <c r="D28" s="16"/>
      <c r="G28" s="23" t="s">
        <v>26</v>
      </c>
      <c r="H28" s="26">
        <f xml:space="preserve"> _xlfn.BINOM.DIST(0.59*H9,H9,I12,TRUE)- _xlfn.BINOM.DIST(0.4*H9,H9,I12,TRUE)</f>
        <v>0</v>
      </c>
    </row>
    <row r="29" spans="2:8" ht="18" x14ac:dyDescent="0.35">
      <c r="B29" s="56"/>
      <c r="C29" s="16"/>
      <c r="D29" s="16"/>
      <c r="G29" s="23" t="s">
        <v>27</v>
      </c>
      <c r="H29" s="28">
        <f xml:space="preserve"> _xlfn.BINOM.DIST(0.79*H9,H9,I12,TRUE)- _xlfn.BINOM.DIST(0.6*H9,H9,I12,TRUE)</f>
        <v>0</v>
      </c>
    </row>
    <row r="30" spans="2:8" ht="18.600000000000001" thickBot="1" x14ac:dyDescent="0.4">
      <c r="B30" s="56"/>
      <c r="C30" s="16"/>
      <c r="D30" s="16"/>
      <c r="G30" s="29" t="s">
        <v>28</v>
      </c>
      <c r="H30" s="30">
        <f xml:space="preserve"> 1 - _xlfn.BINOM.DIST(0.8*H9,H9,I12,TRUE)</f>
        <v>0</v>
      </c>
    </row>
    <row r="31" spans="2:8" ht="15" thickTop="1" x14ac:dyDescent="0.3"/>
    <row r="33" spans="7:8" x14ac:dyDescent="0.3">
      <c r="G33" s="58" t="s">
        <v>16</v>
      </c>
      <c r="H33" s="59"/>
    </row>
    <row r="34" spans="7:8" x14ac:dyDescent="0.3">
      <c r="G34" s="59"/>
      <c r="H34" s="59"/>
    </row>
    <row r="35" spans="7:8" x14ac:dyDescent="0.3">
      <c r="G35" s="59"/>
      <c r="H35" s="59"/>
    </row>
    <row r="36" spans="7:8" x14ac:dyDescent="0.3">
      <c r="G36" s="59"/>
      <c r="H36" s="59"/>
    </row>
    <row r="37" spans="7:8" x14ac:dyDescent="0.3">
      <c r="G37" s="59"/>
      <c r="H37" s="59"/>
    </row>
    <row r="38" spans="7:8" x14ac:dyDescent="0.3">
      <c r="G38" s="59"/>
      <c r="H38" s="59"/>
    </row>
    <row r="39" spans="7:8" x14ac:dyDescent="0.3">
      <c r="G39" s="59"/>
      <c r="H39" s="59"/>
    </row>
    <row r="40" spans="7:8" x14ac:dyDescent="0.3">
      <c r="G40" s="59"/>
      <c r="H40" s="59"/>
    </row>
    <row r="41" spans="7:8" x14ac:dyDescent="0.3">
      <c r="G41" s="59"/>
      <c r="H41" s="59"/>
    </row>
  </sheetData>
  <sheetProtection algorithmName="SHA-512" hashValue="N77PFqf7LZGQnhLtgg7EQUnHEuRhPfRdKh5tHeF/v9Mf48c+lQmFrZUAsViBf2SbxUrdwPEubdBFnI0aOqWazw==" saltValue="1qXG9kJ+N8rciIut1os05g==" spinCount="100000" sheet="1" objects="1" scenarios="1" selectLockedCells="1"/>
  <mergeCells count="8">
    <mergeCell ref="G33:H41"/>
    <mergeCell ref="G16:H16"/>
    <mergeCell ref="G17:H17"/>
    <mergeCell ref="G25:H25"/>
    <mergeCell ref="B2:H2"/>
    <mergeCell ref="B4:F6"/>
    <mergeCell ref="G8:H8"/>
    <mergeCell ref="B3:H3"/>
  </mergeCells>
  <phoneticPr fontId="3" type="noConversion"/>
  <dataValidations count="2">
    <dataValidation type="whole" allowBlank="1" showInputMessage="1" showErrorMessage="1" errorTitle="FEHLER: Falsche Eingabe" error="In dieses Feld darf nur 0 oder 1 eingegeben werden!" sqref="C9:C30" xr:uid="{B3272A01-B711-465B-8A8E-C5C398D26EE0}">
      <formula1>0</formula1>
      <formula2>1</formula2>
    </dataValidation>
    <dataValidation allowBlank="1" showInputMessage="1" showErrorMessage="1" errorTitle="FEHLER: Falsche Eingabe" error="In dieses Feld darf nur 0 oder 1 eingegeben werden!" sqref="D9:D30" xr:uid="{DAB0ADC5-A67B-4363-AD95-F3B6C75E708F}"/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GK 1</vt:lpstr>
      <vt:lpstr>GK2</vt:lpstr>
      <vt:lpstr>KP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</dc:creator>
  <cp:lastModifiedBy>Gert</cp:lastModifiedBy>
  <dcterms:created xsi:type="dcterms:W3CDTF">2019-11-23T19:57:18Z</dcterms:created>
  <dcterms:modified xsi:type="dcterms:W3CDTF">2019-11-24T19:40:11Z</dcterms:modified>
</cp:coreProperties>
</file>